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<sst xmlns="http://schemas.openxmlformats.org/spreadsheetml/2006/main" count="169" uniqueCount="93">
  <si>
    <t>湛江开发区水务有限公司2025年度公开招聘技术人员总成绩及入围名单</t>
  </si>
  <si>
    <t>序号</t>
  </si>
  <si>
    <t>岗位</t>
  </si>
  <si>
    <t>岗位代码</t>
  </si>
  <si>
    <t>准考证号</t>
  </si>
  <si>
    <t>姓名</t>
  </si>
  <si>
    <t>笔试成绩</t>
  </si>
  <si>
    <t>面试成绩</t>
  </si>
  <si>
    <t>折算后总成绩</t>
  </si>
  <si>
    <t>总成绩名次</t>
  </si>
  <si>
    <t>是否为体检、考察对象</t>
  </si>
  <si>
    <t>备注</t>
  </si>
  <si>
    <t>污水厂厂长</t>
  </si>
  <si>
    <t>25C01</t>
  </si>
  <si>
    <t>202532201001</t>
  </si>
  <si>
    <t>翟文耀</t>
  </si>
  <si>
    <t>/</t>
  </si>
  <si>
    <t>是</t>
  </si>
  <si>
    <t>污水厂       机电维修员</t>
  </si>
  <si>
    <t>25C02</t>
  </si>
  <si>
    <t>叶桓齐</t>
  </si>
  <si>
    <t>72.96</t>
  </si>
  <si>
    <t>邓永勤</t>
  </si>
  <si>
    <t>70.81</t>
  </si>
  <si>
    <t>否</t>
  </si>
  <si>
    <t>郑志鹏</t>
  </si>
  <si>
    <t>63.49</t>
  </si>
  <si>
    <t>污水厂      工艺员</t>
  </si>
  <si>
    <t>25C03</t>
  </si>
  <si>
    <t>卢国旺</t>
  </si>
  <si>
    <t>75.67</t>
  </si>
  <si>
    <t>曾怡</t>
  </si>
  <si>
    <t>69.72</t>
  </si>
  <si>
    <t>赖进余</t>
  </si>
  <si>
    <t>68.49</t>
  </si>
  <si>
    <t>污水厂      化验员</t>
  </si>
  <si>
    <t>25C04</t>
  </si>
  <si>
    <t>黄慧颖</t>
  </si>
  <si>
    <t>80.53</t>
  </si>
  <si>
    <t>邓君</t>
  </si>
  <si>
    <t>78.24</t>
  </si>
  <si>
    <t>林昌阳</t>
  </si>
  <si>
    <t>82.29</t>
  </si>
  <si>
    <t>污水厂      运行员</t>
  </si>
  <si>
    <t>25C05</t>
  </si>
  <si>
    <t>韩安茹</t>
  </si>
  <si>
    <t>82.54</t>
  </si>
  <si>
    <t>柯中衡</t>
  </si>
  <si>
    <t>82.96</t>
  </si>
  <si>
    <t>陈美余</t>
  </si>
  <si>
    <t>68.74</t>
  </si>
  <si>
    <t>苏俊朗</t>
  </si>
  <si>
    <t>71.06</t>
  </si>
  <si>
    <t>邓智太</t>
  </si>
  <si>
    <t>71.48</t>
  </si>
  <si>
    <t>李涛</t>
  </si>
  <si>
    <t>67.15</t>
  </si>
  <si>
    <t>凌一雄</t>
  </si>
  <si>
    <t>62.40</t>
  </si>
  <si>
    <t>李宇泽</t>
  </si>
  <si>
    <t>64.72</t>
  </si>
  <si>
    <t>黄江河</t>
  </si>
  <si>
    <t>57.15</t>
  </si>
  <si>
    <t>管网部      副经理</t>
  </si>
  <si>
    <t>25C06</t>
  </si>
  <si>
    <t>马景荣</t>
  </si>
  <si>
    <t>78.63</t>
  </si>
  <si>
    <t>袁肇贵</t>
  </si>
  <si>
    <t>73.77</t>
  </si>
  <si>
    <t>陈嘉琦</t>
  </si>
  <si>
    <t>71.59</t>
  </si>
  <si>
    <t>生产技术部  技术员</t>
  </si>
  <si>
    <t>25C07</t>
  </si>
  <si>
    <t>陈定谋</t>
  </si>
  <si>
    <t>81.34</t>
  </si>
  <si>
    <t>陈俊宇</t>
  </si>
  <si>
    <t>59.02</t>
  </si>
  <si>
    <t>龙翩翩</t>
  </si>
  <si>
    <t>69.44</t>
  </si>
  <si>
    <t>缺考</t>
  </si>
  <si>
    <t>供水厂      机电维修员</t>
  </si>
  <si>
    <t>25C08</t>
  </si>
  <si>
    <t>唐林文</t>
  </si>
  <si>
    <t>73.63</t>
  </si>
  <si>
    <t>吴澄波</t>
  </si>
  <si>
    <t>80.14</t>
  </si>
  <si>
    <t>陈广鹏</t>
  </si>
  <si>
    <t>76.62</t>
  </si>
  <si>
    <t>陈万奖</t>
  </si>
  <si>
    <t>72.57</t>
  </si>
  <si>
    <t>陈志雄</t>
  </si>
  <si>
    <t>71.87</t>
  </si>
  <si>
    <t>刘泽和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</si>
</sst>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#,##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9" fontId="2" fillId="0" borderId="3" xfId="0" applyNumberFormat="1" applyFont="1" applyFill="1" applyBorder="1" applyAlignment="1" quotePrefix="1">
      <alignment horizontal="center" vertical="center"/>
    </xf>
    <xf numFmtId="176" fontId="2" fillId="0" borderId="3" xfId="0" applyNumberFormat="1" applyFont="1" applyFill="1" applyBorder="1" applyAlignment="1" quotePrefix="1">
      <alignment horizontal="center" vertical="center"/>
    </xf>
    <xf numFmtId="49" fontId="2" fillId="0" borderId="4" xfId="0" applyNumberFormat="1" applyFont="1" applyFill="1" applyBorder="1" applyAlignment="1" quotePrefix="1">
      <alignment horizontal="center" vertical="center"/>
    </xf>
    <xf numFmtId="176" fontId="2" fillId="0" borderId="4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  <xf numFmtId="49" fontId="2" fillId="0" borderId="5" xfId="0" applyNumberFormat="1" applyFont="1" applyFill="1" applyBorder="1" applyAlignment="1" quotePrefix="1">
      <alignment horizontal="center" vertical="center" wrapText="1"/>
    </xf>
    <xf numFmtId="49" fontId="2" fillId="0" borderId="5" xfId="0" applyNumberFormat="1" applyFont="1" applyFill="1" applyBorder="1" applyAlignment="1" quotePrefix="1">
      <alignment horizontal="center" vertical="center"/>
    </xf>
    <xf numFmtId="176" fontId="2" fillId="0" borderId="5" xfId="0" applyNumberFormat="1" applyFont="1" applyFill="1" applyBorder="1" applyAlignment="1" quotePrefix="1">
      <alignment horizontal="center" vertical="center"/>
    </xf>
    <xf numFmtId="49" fontId="2" fillId="0" borderId="3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176" fontId="2" fillId="0" borderId="6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4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7&#12289;&#21150;&#20844;&#23460;&#30456;&#20851;\&#20154;&#20107;\5&#12289;&#25307;&#32856;\2025&#24180;\2025&#24180;&#31532;&#19968;&#27425;&#20844;&#24320;&#25307;&#32856;&#65288;16&#20154;&#65289;--2025.01.15&#21457;&#24067;\7.&#24635;&#25104;&#32489;&#25346;&#32593;\&#38754;&#35797;&#20998;&#25968;&#35745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D2" t="str">
            <v>姓名</v>
          </cell>
          <cell r="E2" t="str">
            <v>主考官评分（许雷）</v>
          </cell>
          <cell r="F2" t="str">
            <v>考官评分（符夏泉）</v>
          </cell>
          <cell r="G2" t="str">
            <v>考官评分（谭文详）</v>
          </cell>
          <cell r="H2" t="str">
            <v>考官评分（陆民）</v>
          </cell>
          <cell r="I2" t="str">
            <v>考官评分（林中泉）</v>
          </cell>
          <cell r="J2" t="str">
            <v>考官评分（蔡宇航）</v>
          </cell>
          <cell r="K2" t="str">
            <v>考官评分（蔡宁）</v>
          </cell>
          <cell r="L2" t="str">
            <v>考官评分（李文杰/黄碧雅）</v>
          </cell>
          <cell r="M2" t="str">
            <v>考官评分（席永红）</v>
          </cell>
          <cell r="N2" t="str">
            <v>面试得分</v>
          </cell>
        </row>
        <row r="3">
          <cell r="D3" t="str">
            <v>邓永勤</v>
          </cell>
          <cell r="E3">
            <v>61</v>
          </cell>
          <cell r="F3">
            <v>62</v>
          </cell>
          <cell r="G3">
            <v>62</v>
          </cell>
          <cell r="H3">
            <v>61</v>
          </cell>
          <cell r="I3">
            <v>61</v>
          </cell>
          <cell r="J3">
            <v>63.5</v>
          </cell>
          <cell r="K3">
            <v>62</v>
          </cell>
          <cell r="L3">
            <v>62</v>
          </cell>
          <cell r="M3">
            <v>63</v>
          </cell>
          <cell r="N3">
            <v>61.9444444444444</v>
          </cell>
        </row>
        <row r="4">
          <cell r="D4" t="str">
            <v>叶桓齐</v>
          </cell>
          <cell r="E4">
            <v>74</v>
          </cell>
          <cell r="F4">
            <v>71</v>
          </cell>
          <cell r="G4">
            <v>72</v>
          </cell>
          <cell r="H4">
            <v>81</v>
          </cell>
          <cell r="I4">
            <v>79</v>
          </cell>
          <cell r="J4">
            <v>72</v>
          </cell>
          <cell r="K4">
            <v>82</v>
          </cell>
          <cell r="L4">
            <v>61</v>
          </cell>
          <cell r="M4">
            <v>84</v>
          </cell>
          <cell r="N4">
            <v>75.1111111111111</v>
          </cell>
        </row>
        <row r="5">
          <cell r="D5" t="str">
            <v>郑志鹏</v>
          </cell>
          <cell r="E5">
            <v>69</v>
          </cell>
          <cell r="F5">
            <v>67</v>
          </cell>
          <cell r="G5">
            <v>64</v>
          </cell>
          <cell r="H5">
            <v>72</v>
          </cell>
          <cell r="I5">
            <v>60</v>
          </cell>
          <cell r="J5">
            <v>65.5</v>
          </cell>
          <cell r="K5">
            <v>74</v>
          </cell>
          <cell r="L5">
            <v>60</v>
          </cell>
          <cell r="M5">
            <v>77</v>
          </cell>
          <cell r="N5">
            <v>67.6111111111111</v>
          </cell>
        </row>
        <row r="6">
          <cell r="D6" t="str">
            <v>卢国旺</v>
          </cell>
          <cell r="E6">
            <v>80</v>
          </cell>
          <cell r="F6">
            <v>80</v>
          </cell>
          <cell r="G6">
            <v>70</v>
          </cell>
          <cell r="H6">
            <v>84</v>
          </cell>
          <cell r="I6">
            <v>89</v>
          </cell>
          <cell r="J6">
            <v>86</v>
          </cell>
          <cell r="K6">
            <v>89</v>
          </cell>
          <cell r="L6">
            <v>70</v>
          </cell>
          <cell r="M6">
            <v>82</v>
          </cell>
          <cell r="N6">
            <v>81.1111111111111</v>
          </cell>
        </row>
        <row r="7">
          <cell r="D7" t="str">
            <v>赖进余</v>
          </cell>
          <cell r="E7">
            <v>69</v>
          </cell>
          <cell r="F7">
            <v>66</v>
          </cell>
          <cell r="G7">
            <v>68</v>
          </cell>
          <cell r="H7">
            <v>74</v>
          </cell>
          <cell r="I7">
            <v>69</v>
          </cell>
          <cell r="J7">
            <v>75</v>
          </cell>
          <cell r="K7">
            <v>74</v>
          </cell>
          <cell r="L7">
            <v>60</v>
          </cell>
          <cell r="M7">
            <v>62</v>
          </cell>
          <cell r="N7">
            <v>68.5555555555556</v>
          </cell>
        </row>
        <row r="8">
          <cell r="D8" t="str">
            <v>曾怡</v>
          </cell>
          <cell r="E8">
            <v>79</v>
          </cell>
          <cell r="F8">
            <v>74</v>
          </cell>
          <cell r="G8">
            <v>69</v>
          </cell>
          <cell r="H8">
            <v>81</v>
          </cell>
          <cell r="I8">
            <v>84</v>
          </cell>
          <cell r="J8">
            <v>80</v>
          </cell>
          <cell r="K8">
            <v>86</v>
          </cell>
          <cell r="L8">
            <v>76</v>
          </cell>
          <cell r="M8">
            <v>79</v>
          </cell>
          <cell r="N8">
            <v>78.6666666666667</v>
          </cell>
        </row>
        <row r="9">
          <cell r="D9" t="str">
            <v>林昌阳</v>
          </cell>
          <cell r="E9">
            <v>62</v>
          </cell>
          <cell r="F9">
            <v>65</v>
          </cell>
          <cell r="G9">
            <v>65</v>
          </cell>
          <cell r="H9">
            <v>65</v>
          </cell>
          <cell r="I9">
            <v>69</v>
          </cell>
          <cell r="J9">
            <v>62</v>
          </cell>
          <cell r="K9">
            <v>67</v>
          </cell>
          <cell r="L9">
            <v>67</v>
          </cell>
          <cell r="M9">
            <v>63</v>
          </cell>
          <cell r="N9">
            <v>65</v>
          </cell>
        </row>
        <row r="10">
          <cell r="D10" t="str">
            <v>邓君</v>
          </cell>
          <cell r="E10">
            <v>66</v>
          </cell>
          <cell r="F10">
            <v>74</v>
          </cell>
          <cell r="G10">
            <v>67</v>
          </cell>
          <cell r="H10">
            <v>71</v>
          </cell>
          <cell r="I10">
            <v>80</v>
          </cell>
          <cell r="J10">
            <v>71</v>
          </cell>
          <cell r="K10">
            <v>68</v>
          </cell>
          <cell r="L10">
            <v>64</v>
          </cell>
          <cell r="M10">
            <v>67</v>
          </cell>
          <cell r="N10">
            <v>69.7777777777778</v>
          </cell>
        </row>
        <row r="11">
          <cell r="D11" t="str">
            <v>黄慧颖</v>
          </cell>
          <cell r="E11">
            <v>70</v>
          </cell>
          <cell r="F11">
            <v>83</v>
          </cell>
          <cell r="G11">
            <v>69</v>
          </cell>
          <cell r="H11">
            <v>78</v>
          </cell>
          <cell r="I11">
            <v>88</v>
          </cell>
          <cell r="J11">
            <v>81</v>
          </cell>
          <cell r="K11">
            <v>74</v>
          </cell>
          <cell r="L11">
            <v>76</v>
          </cell>
          <cell r="M11">
            <v>80</v>
          </cell>
          <cell r="N11">
            <v>77.6666666666667</v>
          </cell>
        </row>
        <row r="12">
          <cell r="D12" t="str">
            <v>柯中衡</v>
          </cell>
          <cell r="E12">
            <v>60</v>
          </cell>
          <cell r="F12">
            <v>62</v>
          </cell>
          <cell r="G12">
            <v>62</v>
          </cell>
          <cell r="H12">
            <v>64</v>
          </cell>
          <cell r="I12">
            <v>63</v>
          </cell>
          <cell r="J12">
            <v>64</v>
          </cell>
          <cell r="K12">
            <v>61</v>
          </cell>
          <cell r="L12">
            <v>61</v>
          </cell>
          <cell r="M12">
            <v>60</v>
          </cell>
          <cell r="N12">
            <v>61.8888888888889</v>
          </cell>
        </row>
        <row r="13">
          <cell r="D13" t="str">
            <v>凌一雄</v>
          </cell>
          <cell r="E13">
            <v>72</v>
          </cell>
          <cell r="F13">
            <v>68</v>
          </cell>
          <cell r="G13">
            <v>71</v>
          </cell>
          <cell r="H13">
            <v>70</v>
          </cell>
          <cell r="I13">
            <v>81</v>
          </cell>
          <cell r="J13">
            <v>76</v>
          </cell>
          <cell r="K13">
            <v>72</v>
          </cell>
          <cell r="L13">
            <v>63</v>
          </cell>
          <cell r="M13">
            <v>71</v>
          </cell>
          <cell r="N13">
            <v>71.5555555555556</v>
          </cell>
        </row>
        <row r="14">
          <cell r="D14" t="str">
            <v>李涛</v>
          </cell>
          <cell r="E14">
            <v>67</v>
          </cell>
          <cell r="F14">
            <v>70</v>
          </cell>
          <cell r="G14">
            <v>66</v>
          </cell>
          <cell r="H14">
            <v>66</v>
          </cell>
          <cell r="I14">
            <v>70</v>
          </cell>
          <cell r="J14">
            <v>75</v>
          </cell>
          <cell r="K14">
            <v>70</v>
          </cell>
          <cell r="L14">
            <v>64</v>
          </cell>
          <cell r="M14">
            <v>68</v>
          </cell>
          <cell r="N14">
            <v>68.4444444444444</v>
          </cell>
        </row>
        <row r="15">
          <cell r="D15" t="str">
            <v>苏俊朗</v>
          </cell>
          <cell r="E15">
            <v>76</v>
          </cell>
          <cell r="F15">
            <v>64</v>
          </cell>
          <cell r="G15">
            <v>61</v>
          </cell>
          <cell r="H15">
            <v>62</v>
          </cell>
          <cell r="I15">
            <v>67</v>
          </cell>
          <cell r="J15">
            <v>70</v>
          </cell>
          <cell r="K15">
            <v>63</v>
          </cell>
          <cell r="L15">
            <v>60</v>
          </cell>
          <cell r="M15">
            <v>61</v>
          </cell>
          <cell r="N15">
            <v>64.8888888888889</v>
          </cell>
        </row>
        <row r="16">
          <cell r="D16" t="str">
            <v>李宇泽</v>
          </cell>
          <cell r="E16">
            <v>33</v>
          </cell>
          <cell r="F16">
            <v>39</v>
          </cell>
          <cell r="G16">
            <v>47</v>
          </cell>
          <cell r="H16">
            <v>54</v>
          </cell>
          <cell r="I16">
            <v>42</v>
          </cell>
          <cell r="J16">
            <v>43</v>
          </cell>
          <cell r="K16">
            <v>49</v>
          </cell>
          <cell r="L16">
            <v>42</v>
          </cell>
          <cell r="M16">
            <v>33</v>
          </cell>
          <cell r="N16">
            <v>42.4444444444444</v>
          </cell>
        </row>
        <row r="17">
          <cell r="D17" t="str">
            <v>邓智太</v>
          </cell>
          <cell r="E17">
            <v>65</v>
          </cell>
          <cell r="F17">
            <v>66</v>
          </cell>
          <cell r="G17">
            <v>60</v>
          </cell>
          <cell r="H17">
            <v>62</v>
          </cell>
          <cell r="I17">
            <v>73</v>
          </cell>
          <cell r="J17">
            <v>66</v>
          </cell>
          <cell r="K17">
            <v>61</v>
          </cell>
          <cell r="L17">
            <v>61</v>
          </cell>
          <cell r="M17">
            <v>65</v>
          </cell>
          <cell r="N17">
            <v>64.3333333333333</v>
          </cell>
        </row>
        <row r="18">
          <cell r="D18" t="str">
            <v>黄江河</v>
          </cell>
          <cell r="E18">
            <v>35</v>
          </cell>
          <cell r="F18">
            <v>40</v>
          </cell>
          <cell r="G18">
            <v>55</v>
          </cell>
          <cell r="H18">
            <v>52</v>
          </cell>
          <cell r="I18">
            <v>59</v>
          </cell>
          <cell r="J18">
            <v>45</v>
          </cell>
          <cell r="K18">
            <v>56</v>
          </cell>
          <cell r="L18">
            <v>50</v>
          </cell>
          <cell r="M18">
            <v>49</v>
          </cell>
          <cell r="N18">
            <v>49</v>
          </cell>
        </row>
        <row r="19">
          <cell r="D19" t="str">
            <v>韩安茹</v>
          </cell>
          <cell r="E19">
            <v>77</v>
          </cell>
          <cell r="F19">
            <v>65</v>
          </cell>
          <cell r="G19">
            <v>64</v>
          </cell>
          <cell r="H19">
            <v>62</v>
          </cell>
          <cell r="I19">
            <v>73</v>
          </cell>
          <cell r="J19">
            <v>71</v>
          </cell>
          <cell r="K19">
            <v>68</v>
          </cell>
          <cell r="L19">
            <v>65</v>
          </cell>
          <cell r="M19">
            <v>65</v>
          </cell>
          <cell r="N19">
            <v>67.7777777777778</v>
          </cell>
        </row>
        <row r="20">
          <cell r="D20" t="str">
            <v>陈美余</v>
          </cell>
          <cell r="E20">
            <v>72</v>
          </cell>
          <cell r="F20">
            <v>70</v>
          </cell>
          <cell r="G20">
            <v>62</v>
          </cell>
          <cell r="H20">
            <v>64</v>
          </cell>
          <cell r="I20">
            <v>66</v>
          </cell>
          <cell r="J20">
            <v>70</v>
          </cell>
          <cell r="K20">
            <v>68</v>
          </cell>
          <cell r="L20">
            <v>63</v>
          </cell>
          <cell r="M20">
            <v>71</v>
          </cell>
          <cell r="N20">
            <v>67.3333333333333</v>
          </cell>
        </row>
        <row r="23">
          <cell r="D23" t="str">
            <v>姓名</v>
          </cell>
          <cell r="E23" t="str">
            <v>主考官评分（许雷）</v>
          </cell>
          <cell r="F23" t="str">
            <v>考官评分（符夏泉）</v>
          </cell>
          <cell r="G23" t="str">
            <v>考官评分（谭文详）</v>
          </cell>
          <cell r="H23" t="str">
            <v>考官评分（陆民）</v>
          </cell>
          <cell r="I23" t="str">
            <v>考官评分（林中泉）</v>
          </cell>
          <cell r="J23" t="str">
            <v>考官评分（蔡宇航）</v>
          </cell>
          <cell r="K23" t="str">
            <v>考官评分（蔡宁）</v>
          </cell>
          <cell r="L23" t="str">
            <v>考官评分（李文杰）</v>
          </cell>
          <cell r="M23" t="str">
            <v>考官评分（席永红）</v>
          </cell>
          <cell r="N23" t="str">
            <v>面试得分</v>
          </cell>
        </row>
        <row r="24">
          <cell r="D24" t="str">
            <v>翟文耀</v>
          </cell>
          <cell r="E24">
            <v>80</v>
          </cell>
          <cell r="F24">
            <v>93</v>
          </cell>
          <cell r="G24">
            <v>72</v>
          </cell>
          <cell r="H24">
            <v>77</v>
          </cell>
          <cell r="I24">
            <v>92</v>
          </cell>
          <cell r="J24">
            <v>89</v>
          </cell>
          <cell r="K24">
            <v>84</v>
          </cell>
          <cell r="L24">
            <v>80</v>
          </cell>
          <cell r="M24">
            <v>84</v>
          </cell>
          <cell r="N24">
            <v>83.4444444444444</v>
          </cell>
        </row>
        <row r="25">
          <cell r="D25" t="str">
            <v>马景荣</v>
          </cell>
          <cell r="E25">
            <v>67</v>
          </cell>
          <cell r="F25">
            <v>80</v>
          </cell>
          <cell r="G25">
            <v>77</v>
          </cell>
          <cell r="H25">
            <v>77</v>
          </cell>
          <cell r="I25">
            <v>80</v>
          </cell>
          <cell r="J25">
            <v>76</v>
          </cell>
          <cell r="K25">
            <v>75</v>
          </cell>
          <cell r="L25">
            <v>72</v>
          </cell>
          <cell r="M25">
            <v>69</v>
          </cell>
          <cell r="N25">
            <v>74.7777777777778</v>
          </cell>
        </row>
        <row r="26">
          <cell r="D26" t="str">
            <v>陈嘉琦</v>
          </cell>
          <cell r="E26">
            <v>38</v>
          </cell>
          <cell r="F26">
            <v>61</v>
          </cell>
          <cell r="G26">
            <v>64</v>
          </cell>
          <cell r="H26">
            <v>53</v>
          </cell>
          <cell r="I26">
            <v>44</v>
          </cell>
          <cell r="J26">
            <v>48</v>
          </cell>
          <cell r="K26">
            <v>56</v>
          </cell>
          <cell r="L26">
            <v>48</v>
          </cell>
          <cell r="M26">
            <v>49</v>
          </cell>
          <cell r="N26">
            <v>51.2222222222222</v>
          </cell>
        </row>
        <row r="27">
          <cell r="D27" t="str">
            <v>袁肇贵</v>
          </cell>
          <cell r="E27">
            <v>74</v>
          </cell>
          <cell r="F27">
            <v>85</v>
          </cell>
          <cell r="G27">
            <v>78</v>
          </cell>
          <cell r="H27">
            <v>82</v>
          </cell>
          <cell r="I27">
            <v>75</v>
          </cell>
          <cell r="J27">
            <v>80</v>
          </cell>
          <cell r="K27">
            <v>87</v>
          </cell>
          <cell r="L27">
            <v>74</v>
          </cell>
          <cell r="M27">
            <v>77</v>
          </cell>
          <cell r="N27">
            <v>79.1111111111111</v>
          </cell>
        </row>
        <row r="28">
          <cell r="D28" t="str">
            <v>陈定谋</v>
          </cell>
          <cell r="E28">
            <v>60</v>
          </cell>
          <cell r="F28">
            <v>62</v>
          </cell>
          <cell r="G28">
            <v>63</v>
          </cell>
          <cell r="H28">
            <v>62</v>
          </cell>
          <cell r="I28">
            <v>62</v>
          </cell>
          <cell r="J28">
            <v>69</v>
          </cell>
          <cell r="K28">
            <v>61</v>
          </cell>
          <cell r="L28">
            <v>66</v>
          </cell>
          <cell r="M28">
            <v>60</v>
          </cell>
          <cell r="N28">
            <v>62.7777777777778</v>
          </cell>
        </row>
        <row r="29">
          <cell r="D29" t="str">
            <v>陈俊宇</v>
          </cell>
          <cell r="E29">
            <v>36</v>
          </cell>
          <cell r="F29">
            <v>34</v>
          </cell>
          <cell r="G29">
            <v>32</v>
          </cell>
          <cell r="H29">
            <v>44</v>
          </cell>
          <cell r="I29">
            <v>30</v>
          </cell>
          <cell r="J29">
            <v>29</v>
          </cell>
          <cell r="K29">
            <v>32</v>
          </cell>
          <cell r="L29">
            <v>46</v>
          </cell>
          <cell r="M29">
            <v>17</v>
          </cell>
          <cell r="N29">
            <v>33.3333333333333</v>
          </cell>
        </row>
        <row r="30">
          <cell r="D30" t="str">
            <v>吴澄波</v>
          </cell>
          <cell r="E30">
            <v>38</v>
          </cell>
          <cell r="F30">
            <v>52</v>
          </cell>
          <cell r="G30">
            <v>41</v>
          </cell>
          <cell r="H30">
            <v>41</v>
          </cell>
          <cell r="I30">
            <v>51</v>
          </cell>
          <cell r="J30">
            <v>34</v>
          </cell>
          <cell r="K30">
            <v>41</v>
          </cell>
          <cell r="L30">
            <v>38</v>
          </cell>
          <cell r="M30">
            <v>46</v>
          </cell>
          <cell r="N30">
            <v>42.4444444444444</v>
          </cell>
        </row>
        <row r="31">
          <cell r="N31" t="e">
            <v>#DIV/0!</v>
          </cell>
        </row>
        <row r="32">
          <cell r="D32" t="str">
            <v>刘泽和</v>
          </cell>
          <cell r="E32">
            <v>33</v>
          </cell>
          <cell r="F32">
            <v>41</v>
          </cell>
          <cell r="G32">
            <v>34</v>
          </cell>
          <cell r="H32">
            <v>37</v>
          </cell>
          <cell r="I32">
            <v>32</v>
          </cell>
          <cell r="J32">
            <v>36</v>
          </cell>
          <cell r="K32">
            <v>30</v>
          </cell>
          <cell r="L32">
            <v>32</v>
          </cell>
          <cell r="M32">
            <v>33</v>
          </cell>
          <cell r="N32">
            <v>34.2222222222222</v>
          </cell>
        </row>
        <row r="33">
          <cell r="D33" t="str">
            <v>陈广鹏</v>
          </cell>
          <cell r="E33">
            <v>34</v>
          </cell>
          <cell r="F33">
            <v>41</v>
          </cell>
          <cell r="G33">
            <v>42</v>
          </cell>
          <cell r="H33">
            <v>40</v>
          </cell>
          <cell r="I33">
            <v>54</v>
          </cell>
          <cell r="J33">
            <v>41</v>
          </cell>
          <cell r="K33">
            <v>45</v>
          </cell>
          <cell r="L33">
            <v>37</v>
          </cell>
          <cell r="M33">
            <v>27</v>
          </cell>
          <cell r="N33">
            <v>40.1111111111111</v>
          </cell>
        </row>
        <row r="34">
          <cell r="D34" t="str">
            <v>陈万奖</v>
          </cell>
          <cell r="E34">
            <v>39</v>
          </cell>
          <cell r="F34">
            <v>31</v>
          </cell>
          <cell r="G34">
            <v>34</v>
          </cell>
          <cell r="H34">
            <v>46</v>
          </cell>
          <cell r="I34">
            <v>57</v>
          </cell>
          <cell r="J34">
            <v>41</v>
          </cell>
          <cell r="K34">
            <v>48</v>
          </cell>
          <cell r="L34">
            <v>51</v>
          </cell>
          <cell r="M34">
            <v>43</v>
          </cell>
          <cell r="N34">
            <v>43.3333333333333</v>
          </cell>
        </row>
        <row r="35">
          <cell r="D35" t="str">
            <v>陈志雄</v>
          </cell>
          <cell r="E35">
            <v>35</v>
          </cell>
          <cell r="F35">
            <v>43</v>
          </cell>
          <cell r="G35">
            <v>35</v>
          </cell>
          <cell r="H35">
            <v>38</v>
          </cell>
          <cell r="I35">
            <v>40</v>
          </cell>
          <cell r="J35">
            <v>31</v>
          </cell>
          <cell r="K35">
            <v>36</v>
          </cell>
          <cell r="L35">
            <v>35</v>
          </cell>
          <cell r="M35">
            <v>36</v>
          </cell>
          <cell r="N35">
            <v>36.5555555555556</v>
          </cell>
        </row>
        <row r="36">
          <cell r="D36" t="str">
            <v>唐林文</v>
          </cell>
          <cell r="E36">
            <v>51</v>
          </cell>
          <cell r="F36">
            <v>68</v>
          </cell>
          <cell r="G36">
            <v>64</v>
          </cell>
          <cell r="H36">
            <v>62</v>
          </cell>
          <cell r="I36">
            <v>72</v>
          </cell>
          <cell r="J36">
            <v>69</v>
          </cell>
          <cell r="K36">
            <v>68</v>
          </cell>
          <cell r="L36">
            <v>69</v>
          </cell>
          <cell r="M36">
            <v>64</v>
          </cell>
          <cell r="N36">
            <v>65.2222222222222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topLeftCell="A22" workbookViewId="0">
      <selection activeCell="L31" sqref="L31"/>
    </sheetView>
  </sheetViews>
  <sheetFormatPr defaultColWidth="18.725" defaultRowHeight="16" customHeight="1"/>
  <cols>
    <col min="1" max="1" width="5.75" style="1" customWidth="1"/>
    <col min="2" max="2" width="12" style="2" customWidth="1"/>
    <col min="3" max="3" width="10.625" style="1" customWidth="1"/>
    <col min="4" max="4" width="18.725" style="1" customWidth="1"/>
    <col min="5" max="5" width="18.725" style="3" customWidth="1"/>
    <col min="6" max="6" width="12.375" style="1" customWidth="1"/>
    <col min="7" max="7" width="11.875" style="4" customWidth="1"/>
    <col min="8" max="8" width="14.25" style="5" customWidth="1"/>
    <col min="9" max="9" width="12.75" style="1" customWidth="1"/>
    <col min="10" max="10" width="13.25" style="6" customWidth="1"/>
    <col min="11" max="11" width="11.25" style="7" customWidth="1"/>
    <col min="12" max="16379" width="18.725" style="1" customWidth="1"/>
    <col min="16380" max="16384" width="18.725" style="1"/>
  </cols>
  <sheetData>
    <row r="1" ht="43" customHeight="1" spans="1:11">
      <c r="A1" s="8" t="s">
        <v>0</v>
      </c>
      <c r="B1" s="9"/>
      <c r="C1" s="8"/>
      <c r="D1" s="8"/>
      <c r="E1" s="10"/>
      <c r="F1" s="8"/>
      <c r="G1" s="8"/>
      <c r="H1" s="8"/>
      <c r="I1" s="8"/>
      <c r="J1" s="10"/>
      <c r="K1" s="10"/>
    </row>
    <row r="2" s="1" customFormat="1" ht="47" customHeight="1" spans="1:1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1" t="s">
        <v>6</v>
      </c>
      <c r="G2" s="14" t="s">
        <v>7</v>
      </c>
      <c r="H2" s="15" t="s">
        <v>8</v>
      </c>
      <c r="I2" s="11" t="s">
        <v>9</v>
      </c>
      <c r="J2" s="56" t="s">
        <v>10</v>
      </c>
      <c r="K2" s="13" t="s">
        <v>11</v>
      </c>
    </row>
    <row r="3" ht="40" customHeight="1" spans="1:11">
      <c r="A3" s="16">
        <v>1</v>
      </c>
      <c r="B3" s="17" t="s">
        <v>12</v>
      </c>
      <c r="C3" s="18" t="s">
        <v>13</v>
      </c>
      <c r="D3" s="18" t="s">
        <v>14</v>
      </c>
      <c r="E3" s="18" t="s">
        <v>15</v>
      </c>
      <c r="F3" s="19" t="s">
        <v>16</v>
      </c>
      <c r="G3" s="20">
        <v>83.44</v>
      </c>
      <c r="H3" s="21">
        <f>G3</f>
        <v>83.44</v>
      </c>
      <c r="I3" s="16">
        <v>1</v>
      </c>
      <c r="J3" s="57" t="s">
        <v>17</v>
      </c>
      <c r="K3" s="58"/>
    </row>
    <row r="4" ht="40" customHeight="1" spans="1:11">
      <c r="A4" s="22">
        <v>2</v>
      </c>
      <c r="B4" s="23" t="s">
        <v>18</v>
      </c>
      <c r="C4" s="74" t="s">
        <v>19</v>
      </c>
      <c r="D4" s="25">
        <v>202531020102</v>
      </c>
      <c r="E4" s="74" t="s">
        <v>20</v>
      </c>
      <c r="F4" s="75" t="s">
        <v>21</v>
      </c>
      <c r="G4" s="27">
        <f>VLOOKUP(E4,[1]Sheet1!$D:$N,11,FALSE)</f>
        <v>75.1111111111111</v>
      </c>
      <c r="H4" s="28">
        <f>F4*0.5+G4*0.5</f>
        <v>74.0355555555555</v>
      </c>
      <c r="I4" s="22">
        <v>1</v>
      </c>
      <c r="J4" s="59" t="s">
        <v>17</v>
      </c>
      <c r="K4" s="60"/>
    </row>
    <row r="5" ht="40" customHeight="1" spans="1:11">
      <c r="A5" s="29">
        <v>3</v>
      </c>
      <c r="B5" s="30" t="s">
        <v>18</v>
      </c>
      <c r="C5" s="76" t="s">
        <v>19</v>
      </c>
      <c r="D5" s="32">
        <v>202531020104</v>
      </c>
      <c r="E5" s="76" t="s">
        <v>22</v>
      </c>
      <c r="F5" s="77" t="s">
        <v>23</v>
      </c>
      <c r="G5" s="34">
        <f>VLOOKUP(E5,[1]Sheet1!$D:$N,11,FALSE)</f>
        <v>61.9444444444444</v>
      </c>
      <c r="H5" s="35">
        <f t="shared" ref="H5:H33" si="0">F5*0.5+G5*0.5</f>
        <v>66.3772222222222</v>
      </c>
      <c r="I5" s="29">
        <v>2</v>
      </c>
      <c r="J5" s="61" t="s">
        <v>24</v>
      </c>
      <c r="K5" s="62"/>
    </row>
    <row r="6" ht="40" customHeight="1" spans="1:12">
      <c r="A6" s="11">
        <v>4</v>
      </c>
      <c r="B6" s="36" t="s">
        <v>18</v>
      </c>
      <c r="C6" s="78" t="s">
        <v>19</v>
      </c>
      <c r="D6" s="38">
        <v>202531020106</v>
      </c>
      <c r="E6" s="78" t="s">
        <v>25</v>
      </c>
      <c r="F6" s="79" t="s">
        <v>26</v>
      </c>
      <c r="G6" s="14">
        <f>VLOOKUP(E6,[1]Sheet1!$D:$N,11,FALSE)</f>
        <v>67.6111111111111</v>
      </c>
      <c r="H6" s="15">
        <f t="shared" si="0"/>
        <v>65.5505555555555</v>
      </c>
      <c r="I6" s="11">
        <v>3</v>
      </c>
      <c r="J6" s="63" t="s">
        <v>24</v>
      </c>
      <c r="K6" s="13"/>
      <c r="L6" s="64"/>
    </row>
    <row r="7" ht="40" customHeight="1" spans="1:11">
      <c r="A7" s="40">
        <v>5</v>
      </c>
      <c r="B7" s="80" t="s">
        <v>27</v>
      </c>
      <c r="C7" s="81" t="s">
        <v>28</v>
      </c>
      <c r="D7" s="43">
        <v>202531030108</v>
      </c>
      <c r="E7" s="81" t="s">
        <v>29</v>
      </c>
      <c r="F7" s="82" t="s">
        <v>30</v>
      </c>
      <c r="G7" s="45">
        <f>VLOOKUP(E7,[1]Sheet1!$D:$N,11,FALSE)</f>
        <v>81.1111111111111</v>
      </c>
      <c r="H7" s="46">
        <f t="shared" si="0"/>
        <v>78.3905555555556</v>
      </c>
      <c r="I7" s="40">
        <v>1</v>
      </c>
      <c r="J7" s="65" t="s">
        <v>17</v>
      </c>
      <c r="K7" s="66"/>
    </row>
    <row r="8" ht="40" customHeight="1" spans="1:11">
      <c r="A8" s="22">
        <v>6</v>
      </c>
      <c r="B8" s="83" t="s">
        <v>27</v>
      </c>
      <c r="C8" s="74" t="s">
        <v>28</v>
      </c>
      <c r="D8" s="25">
        <v>202531030107</v>
      </c>
      <c r="E8" s="74" t="s">
        <v>31</v>
      </c>
      <c r="F8" s="75" t="s">
        <v>32</v>
      </c>
      <c r="G8" s="27">
        <f>VLOOKUP(E8,[1]Sheet1!$D:$N,11,FALSE)</f>
        <v>78.6666666666667</v>
      </c>
      <c r="H8" s="28">
        <f t="shared" si="0"/>
        <v>74.1933333333334</v>
      </c>
      <c r="I8" s="22">
        <v>2</v>
      </c>
      <c r="J8" s="59" t="s">
        <v>24</v>
      </c>
      <c r="K8" s="60"/>
    </row>
    <row r="9" ht="40" customHeight="1" spans="1:11">
      <c r="A9" s="11">
        <v>7</v>
      </c>
      <c r="B9" s="84" t="s">
        <v>27</v>
      </c>
      <c r="C9" s="78" t="s">
        <v>28</v>
      </c>
      <c r="D9" s="38">
        <v>202531030109</v>
      </c>
      <c r="E9" s="78" t="s">
        <v>33</v>
      </c>
      <c r="F9" s="79" t="s">
        <v>34</v>
      </c>
      <c r="G9" s="14">
        <f>VLOOKUP(E9,[1]Sheet1!$D:$N,11,FALSE)</f>
        <v>68.5555555555556</v>
      </c>
      <c r="H9" s="15">
        <f t="shared" si="0"/>
        <v>68.5227777777778</v>
      </c>
      <c r="I9" s="11">
        <v>3</v>
      </c>
      <c r="J9" s="63" t="s">
        <v>24</v>
      </c>
      <c r="K9" s="13"/>
    </row>
    <row r="10" ht="40" customHeight="1" spans="1:11">
      <c r="A10" s="40">
        <v>8</v>
      </c>
      <c r="B10" s="80" t="s">
        <v>35</v>
      </c>
      <c r="C10" s="81" t="s">
        <v>36</v>
      </c>
      <c r="D10" s="43">
        <v>202531040122</v>
      </c>
      <c r="E10" s="81" t="s">
        <v>37</v>
      </c>
      <c r="F10" s="82" t="s">
        <v>38</v>
      </c>
      <c r="G10" s="45">
        <f>VLOOKUP(E10,[1]Sheet1!$D:$N,11,FALSE)</f>
        <v>77.6666666666667</v>
      </c>
      <c r="H10" s="46">
        <f t="shared" si="0"/>
        <v>79.0983333333334</v>
      </c>
      <c r="I10" s="40">
        <v>1</v>
      </c>
      <c r="J10" s="65" t="s">
        <v>17</v>
      </c>
      <c r="K10" s="66"/>
    </row>
    <row r="11" ht="40" customHeight="1" spans="1:11">
      <c r="A11" s="47">
        <v>9</v>
      </c>
      <c r="B11" s="85" t="s">
        <v>35</v>
      </c>
      <c r="C11" s="86" t="s">
        <v>36</v>
      </c>
      <c r="D11" s="50">
        <v>202531040115</v>
      </c>
      <c r="E11" s="86" t="s">
        <v>39</v>
      </c>
      <c r="F11" s="87" t="s">
        <v>40</v>
      </c>
      <c r="G11" s="52">
        <f>VLOOKUP(E11,[1]Sheet1!$D:$N,11,FALSE)</f>
        <v>69.7777777777778</v>
      </c>
      <c r="H11" s="53">
        <f t="shared" si="0"/>
        <v>74.0088888888889</v>
      </c>
      <c r="I11" s="47">
        <v>2</v>
      </c>
      <c r="J11" s="67" t="s">
        <v>24</v>
      </c>
      <c r="K11" s="68"/>
    </row>
    <row r="12" ht="40" customHeight="1" spans="1:11">
      <c r="A12" s="16">
        <v>10</v>
      </c>
      <c r="B12" s="88" t="s">
        <v>35</v>
      </c>
      <c r="C12" s="89" t="s">
        <v>36</v>
      </c>
      <c r="D12" s="54">
        <v>202531040116</v>
      </c>
      <c r="E12" s="89" t="s">
        <v>41</v>
      </c>
      <c r="F12" s="90" t="s">
        <v>42</v>
      </c>
      <c r="G12" s="20">
        <f>VLOOKUP(E12,[1]Sheet1!$D:$N,11,FALSE)</f>
        <v>65</v>
      </c>
      <c r="H12" s="21">
        <f t="shared" si="0"/>
        <v>73.645</v>
      </c>
      <c r="I12" s="16">
        <v>3</v>
      </c>
      <c r="J12" s="57" t="s">
        <v>24</v>
      </c>
      <c r="K12" s="58"/>
    </row>
    <row r="13" ht="40" customHeight="1" spans="1:11">
      <c r="A13" s="22">
        <v>11</v>
      </c>
      <c r="B13" s="83" t="s">
        <v>43</v>
      </c>
      <c r="C13" s="74" t="s">
        <v>44</v>
      </c>
      <c r="D13" s="25">
        <v>202531050211</v>
      </c>
      <c r="E13" s="74" t="s">
        <v>45</v>
      </c>
      <c r="F13" s="75" t="s">
        <v>46</v>
      </c>
      <c r="G13" s="27">
        <v>67.7777777777778</v>
      </c>
      <c r="H13" s="28">
        <f t="shared" si="0"/>
        <v>75.1588888888889</v>
      </c>
      <c r="I13" s="22">
        <v>1</v>
      </c>
      <c r="J13" s="59" t="s">
        <v>17</v>
      </c>
      <c r="K13" s="60"/>
    </row>
    <row r="14" ht="40" customHeight="1" spans="1:11">
      <c r="A14" s="29">
        <v>12</v>
      </c>
      <c r="B14" s="91" t="s">
        <v>43</v>
      </c>
      <c r="C14" s="76" t="s">
        <v>44</v>
      </c>
      <c r="D14" s="32">
        <v>202531050204</v>
      </c>
      <c r="E14" s="76" t="s">
        <v>47</v>
      </c>
      <c r="F14" s="77" t="s">
        <v>48</v>
      </c>
      <c r="G14" s="34">
        <v>61.8888888888889</v>
      </c>
      <c r="H14" s="35">
        <f t="shared" si="0"/>
        <v>72.4244444444444</v>
      </c>
      <c r="I14" s="29">
        <v>2</v>
      </c>
      <c r="J14" s="61" t="s">
        <v>17</v>
      </c>
      <c r="K14" s="62"/>
    </row>
    <row r="15" ht="40" customHeight="1" spans="1:11">
      <c r="A15" s="29">
        <v>13</v>
      </c>
      <c r="B15" s="91" t="s">
        <v>43</v>
      </c>
      <c r="C15" s="76" t="s">
        <v>44</v>
      </c>
      <c r="D15" s="32">
        <v>202531050210</v>
      </c>
      <c r="E15" s="76" t="s">
        <v>49</v>
      </c>
      <c r="F15" s="77" t="s">
        <v>50</v>
      </c>
      <c r="G15" s="34">
        <v>67.3333333333333</v>
      </c>
      <c r="H15" s="35">
        <f t="shared" si="0"/>
        <v>68.0366666666666</v>
      </c>
      <c r="I15" s="29">
        <v>3</v>
      </c>
      <c r="J15" s="61" t="s">
        <v>17</v>
      </c>
      <c r="K15" s="69"/>
    </row>
    <row r="16" ht="40" customHeight="1" spans="1:11">
      <c r="A16" s="29">
        <v>14</v>
      </c>
      <c r="B16" s="91" t="s">
        <v>43</v>
      </c>
      <c r="C16" s="76" t="s">
        <v>44</v>
      </c>
      <c r="D16" s="32">
        <v>202531050206</v>
      </c>
      <c r="E16" s="76" t="s">
        <v>51</v>
      </c>
      <c r="F16" s="77" t="s">
        <v>52</v>
      </c>
      <c r="G16" s="34">
        <v>64.8888888888889</v>
      </c>
      <c r="H16" s="35">
        <f t="shared" si="0"/>
        <v>67.9744444444445</v>
      </c>
      <c r="I16" s="29">
        <v>4</v>
      </c>
      <c r="J16" s="61" t="s">
        <v>17</v>
      </c>
      <c r="K16" s="69"/>
    </row>
    <row r="17" ht="40" customHeight="1" spans="1:11">
      <c r="A17" s="29">
        <v>15</v>
      </c>
      <c r="B17" s="91" t="s">
        <v>43</v>
      </c>
      <c r="C17" s="76" t="s">
        <v>44</v>
      </c>
      <c r="D17" s="32">
        <v>202531050209</v>
      </c>
      <c r="E17" s="76" t="s">
        <v>53</v>
      </c>
      <c r="F17" s="77" t="s">
        <v>54</v>
      </c>
      <c r="G17" s="34">
        <v>64.3333333333333</v>
      </c>
      <c r="H17" s="35">
        <f t="shared" si="0"/>
        <v>67.9066666666667</v>
      </c>
      <c r="I17" s="29">
        <v>5</v>
      </c>
      <c r="J17" s="61" t="s">
        <v>17</v>
      </c>
      <c r="K17" s="69"/>
    </row>
    <row r="18" ht="40" customHeight="1" spans="1:11">
      <c r="A18" s="29">
        <v>16</v>
      </c>
      <c r="B18" s="91" t="s">
        <v>43</v>
      </c>
      <c r="C18" s="76" t="s">
        <v>44</v>
      </c>
      <c r="D18" s="32">
        <v>202531050202</v>
      </c>
      <c r="E18" s="76" t="s">
        <v>55</v>
      </c>
      <c r="F18" s="77" t="s">
        <v>56</v>
      </c>
      <c r="G18" s="34">
        <v>68.4444444444444</v>
      </c>
      <c r="H18" s="35">
        <f t="shared" si="0"/>
        <v>67.7972222222222</v>
      </c>
      <c r="I18" s="29">
        <v>6</v>
      </c>
      <c r="J18" s="61" t="s">
        <v>17</v>
      </c>
      <c r="K18" s="69"/>
    </row>
    <row r="19" ht="40" customHeight="1" spans="1:11">
      <c r="A19" s="29">
        <v>17</v>
      </c>
      <c r="B19" s="91" t="s">
        <v>43</v>
      </c>
      <c r="C19" s="76" t="s">
        <v>44</v>
      </c>
      <c r="D19" s="32">
        <v>202531050207</v>
      </c>
      <c r="E19" s="76" t="s">
        <v>57</v>
      </c>
      <c r="F19" s="77" t="s">
        <v>58</v>
      </c>
      <c r="G19" s="34">
        <v>71.5555555555556</v>
      </c>
      <c r="H19" s="35">
        <f t="shared" si="0"/>
        <v>66.9777777777778</v>
      </c>
      <c r="I19" s="29">
        <v>7</v>
      </c>
      <c r="J19" s="61" t="s">
        <v>17</v>
      </c>
      <c r="K19" s="69"/>
    </row>
    <row r="20" ht="40" customHeight="1" spans="1:11">
      <c r="A20" s="11">
        <v>18</v>
      </c>
      <c r="B20" s="84" t="s">
        <v>43</v>
      </c>
      <c r="C20" s="78" t="s">
        <v>44</v>
      </c>
      <c r="D20" s="38">
        <v>202531050212</v>
      </c>
      <c r="E20" s="78" t="s">
        <v>59</v>
      </c>
      <c r="F20" s="79" t="s">
        <v>60</v>
      </c>
      <c r="G20" s="14">
        <v>42.4444444444444</v>
      </c>
      <c r="H20" s="15">
        <f t="shared" si="0"/>
        <v>53.5822222222222</v>
      </c>
      <c r="I20" s="11">
        <v>8</v>
      </c>
      <c r="J20" s="13" t="s">
        <v>24</v>
      </c>
      <c r="K20" s="70"/>
    </row>
    <row r="21" ht="40" customHeight="1" spans="1:11">
      <c r="A21" s="16">
        <v>19</v>
      </c>
      <c r="B21" s="88" t="s">
        <v>43</v>
      </c>
      <c r="C21" s="89" t="s">
        <v>44</v>
      </c>
      <c r="D21" s="54">
        <v>202531050203</v>
      </c>
      <c r="E21" s="89" t="s">
        <v>61</v>
      </c>
      <c r="F21" s="90" t="s">
        <v>62</v>
      </c>
      <c r="G21" s="20">
        <v>49</v>
      </c>
      <c r="H21" s="21">
        <f t="shared" si="0"/>
        <v>53.075</v>
      </c>
      <c r="I21" s="16">
        <v>9</v>
      </c>
      <c r="J21" s="58" t="s">
        <v>24</v>
      </c>
      <c r="K21" s="71"/>
    </row>
    <row r="22" ht="40" customHeight="1" spans="1:11">
      <c r="A22" s="22">
        <v>20</v>
      </c>
      <c r="B22" s="83" t="s">
        <v>63</v>
      </c>
      <c r="C22" s="74" t="s">
        <v>64</v>
      </c>
      <c r="D22" s="25">
        <v>202531060213</v>
      </c>
      <c r="E22" s="74" t="s">
        <v>65</v>
      </c>
      <c r="F22" s="75" t="s">
        <v>66</v>
      </c>
      <c r="G22" s="27">
        <f>VLOOKUP(E22,[1]Sheet1!$D:$N,11,FALSE)</f>
        <v>74.7777777777778</v>
      </c>
      <c r="H22" s="28">
        <f t="shared" si="0"/>
        <v>76.7038888888889</v>
      </c>
      <c r="I22" s="22">
        <v>1</v>
      </c>
      <c r="J22" s="60" t="s">
        <v>17</v>
      </c>
      <c r="K22" s="72"/>
    </row>
    <row r="23" ht="40" customHeight="1" spans="1:11">
      <c r="A23" s="11">
        <v>21</v>
      </c>
      <c r="B23" s="84" t="s">
        <v>63</v>
      </c>
      <c r="C23" s="78" t="s">
        <v>64</v>
      </c>
      <c r="D23" s="38">
        <v>202531060215</v>
      </c>
      <c r="E23" s="78" t="s">
        <v>67</v>
      </c>
      <c r="F23" s="79" t="s">
        <v>68</v>
      </c>
      <c r="G23" s="14">
        <f>VLOOKUP(E23,[1]Sheet1!$D:$N,11,FALSE)</f>
        <v>79.1111111111111</v>
      </c>
      <c r="H23" s="28">
        <f t="shared" si="0"/>
        <v>76.4405555555555</v>
      </c>
      <c r="I23" s="11">
        <v>2</v>
      </c>
      <c r="J23" s="13" t="s">
        <v>24</v>
      </c>
      <c r="K23" s="70"/>
    </row>
    <row r="24" ht="40" customHeight="1" spans="1:11">
      <c r="A24" s="16">
        <v>22</v>
      </c>
      <c r="B24" s="88" t="s">
        <v>63</v>
      </c>
      <c r="C24" s="89" t="s">
        <v>64</v>
      </c>
      <c r="D24" s="54">
        <v>202531060214</v>
      </c>
      <c r="E24" s="89" t="s">
        <v>69</v>
      </c>
      <c r="F24" s="90" t="s">
        <v>70</v>
      </c>
      <c r="G24" s="20">
        <f>VLOOKUP(E24,[1]Sheet1!$D:$N,11,FALSE)</f>
        <v>51.2222222222222</v>
      </c>
      <c r="H24" s="21">
        <f t="shared" si="0"/>
        <v>61.4061111111111</v>
      </c>
      <c r="I24" s="16">
        <v>3</v>
      </c>
      <c r="J24" s="58" t="s">
        <v>24</v>
      </c>
      <c r="K24" s="71"/>
    </row>
    <row r="25" ht="40" customHeight="1" spans="1:11">
      <c r="A25" s="22">
        <v>23</v>
      </c>
      <c r="B25" s="83" t="s">
        <v>71</v>
      </c>
      <c r="C25" s="74" t="s">
        <v>72</v>
      </c>
      <c r="D25" s="25">
        <v>202531070224</v>
      </c>
      <c r="E25" s="74" t="s">
        <v>73</v>
      </c>
      <c r="F25" s="75" t="s">
        <v>74</v>
      </c>
      <c r="G25" s="27">
        <f>VLOOKUP(E25,[1]Sheet1!$D:$N,11,FALSE)</f>
        <v>62.7777777777778</v>
      </c>
      <c r="H25" s="28">
        <f t="shared" si="0"/>
        <v>72.0588888888889</v>
      </c>
      <c r="I25" s="22">
        <v>1</v>
      </c>
      <c r="J25" s="60" t="s">
        <v>17</v>
      </c>
      <c r="K25" s="72"/>
    </row>
    <row r="26" ht="40" customHeight="1" spans="1:11">
      <c r="A26" s="11">
        <v>24</v>
      </c>
      <c r="B26" s="84" t="s">
        <v>71</v>
      </c>
      <c r="C26" s="78" t="s">
        <v>72</v>
      </c>
      <c r="D26" s="38">
        <v>202531070221</v>
      </c>
      <c r="E26" s="78" t="s">
        <v>75</v>
      </c>
      <c r="F26" s="79" t="s">
        <v>76</v>
      </c>
      <c r="G26" s="14">
        <f>VLOOKUP(E26,[1]Sheet1!$D:$N,11,FALSE)</f>
        <v>33.3333333333333</v>
      </c>
      <c r="H26" s="15">
        <f t="shared" si="0"/>
        <v>46.1766666666666</v>
      </c>
      <c r="I26" s="11">
        <v>2</v>
      </c>
      <c r="J26" s="13" t="s">
        <v>24</v>
      </c>
      <c r="K26" s="70"/>
    </row>
    <row r="27" ht="40" customHeight="1" spans="1:11">
      <c r="A27" s="16">
        <v>25</v>
      </c>
      <c r="B27" s="88" t="s">
        <v>71</v>
      </c>
      <c r="C27" s="89" t="s">
        <v>72</v>
      </c>
      <c r="D27" s="54">
        <v>202531070220</v>
      </c>
      <c r="E27" s="92" t="s">
        <v>77</v>
      </c>
      <c r="F27" s="90" t="s">
        <v>78</v>
      </c>
      <c r="G27" s="20">
        <v>0</v>
      </c>
      <c r="H27" s="21">
        <f t="shared" si="0"/>
        <v>34.72</v>
      </c>
      <c r="I27" s="16">
        <v>3</v>
      </c>
      <c r="J27" s="58" t="s">
        <v>24</v>
      </c>
      <c r="K27" s="58" t="s">
        <v>79</v>
      </c>
    </row>
    <row r="28" ht="40" customHeight="1" spans="1:11">
      <c r="A28" s="29">
        <v>26</v>
      </c>
      <c r="B28" s="91" t="s">
        <v>80</v>
      </c>
      <c r="C28" s="76" t="s">
        <v>81</v>
      </c>
      <c r="D28" s="32">
        <v>202531080306</v>
      </c>
      <c r="E28" s="76" t="s">
        <v>82</v>
      </c>
      <c r="F28" s="77" t="s">
        <v>83</v>
      </c>
      <c r="G28" s="34">
        <f>VLOOKUP(E28,[1]Sheet1!$D:$N,11,FALSE)</f>
        <v>65.2222222222222</v>
      </c>
      <c r="H28" s="35">
        <f>F28*0.5+G28*0.5</f>
        <v>69.4261111111111</v>
      </c>
      <c r="I28" s="29">
        <v>1</v>
      </c>
      <c r="J28" s="62" t="s">
        <v>17</v>
      </c>
      <c r="K28" s="69"/>
    </row>
    <row r="29" ht="40" customHeight="1" spans="1:11">
      <c r="A29" s="29">
        <v>27</v>
      </c>
      <c r="B29" s="91" t="s">
        <v>80</v>
      </c>
      <c r="C29" s="76" t="s">
        <v>81</v>
      </c>
      <c r="D29" s="32">
        <v>202531080304</v>
      </c>
      <c r="E29" s="76" t="s">
        <v>84</v>
      </c>
      <c r="F29" s="77" t="s">
        <v>85</v>
      </c>
      <c r="G29" s="34">
        <f>VLOOKUP(E29,[1]Sheet1!$D:$N,11,FALSE)</f>
        <v>42.4444444444444</v>
      </c>
      <c r="H29" s="35">
        <f>F29*0.5+G29*0.5</f>
        <v>61.2922222222222</v>
      </c>
      <c r="I29" s="29">
        <v>2</v>
      </c>
      <c r="J29" s="62" t="s">
        <v>24</v>
      </c>
      <c r="K29" s="69"/>
    </row>
    <row r="30" ht="40" customHeight="1" spans="1:11">
      <c r="A30" s="29">
        <v>28</v>
      </c>
      <c r="B30" s="91" t="s">
        <v>80</v>
      </c>
      <c r="C30" s="76" t="s">
        <v>81</v>
      </c>
      <c r="D30" s="32">
        <v>202531080311</v>
      </c>
      <c r="E30" s="76" t="s">
        <v>86</v>
      </c>
      <c r="F30" s="77" t="s">
        <v>87</v>
      </c>
      <c r="G30" s="34">
        <f>VLOOKUP(E30,[1]Sheet1!$D:$N,11,FALSE)</f>
        <v>40.1111111111111</v>
      </c>
      <c r="H30" s="35">
        <f>F30*0.5+G30*0.5</f>
        <v>58.3655555555556</v>
      </c>
      <c r="I30" s="29">
        <v>3</v>
      </c>
      <c r="J30" s="62" t="s">
        <v>24</v>
      </c>
      <c r="K30" s="69"/>
    </row>
    <row r="31" ht="40" customHeight="1" spans="1:11">
      <c r="A31" s="29">
        <v>29</v>
      </c>
      <c r="B31" s="91" t="s">
        <v>80</v>
      </c>
      <c r="C31" s="76" t="s">
        <v>81</v>
      </c>
      <c r="D31" s="32">
        <v>202531080314</v>
      </c>
      <c r="E31" s="76" t="s">
        <v>88</v>
      </c>
      <c r="F31" s="77" t="s">
        <v>89</v>
      </c>
      <c r="G31" s="34">
        <f>VLOOKUP(E31,[1]Sheet1!$D:$N,11,FALSE)</f>
        <v>43.3333333333333</v>
      </c>
      <c r="H31" s="35">
        <f>F31*0.5+G31*0.5</f>
        <v>57.9516666666666</v>
      </c>
      <c r="I31" s="29">
        <v>4</v>
      </c>
      <c r="J31" s="62" t="s">
        <v>24</v>
      </c>
      <c r="K31" s="33"/>
    </row>
    <row r="32" ht="40" customHeight="1" spans="1:11">
      <c r="A32" s="29">
        <v>30</v>
      </c>
      <c r="B32" s="91" t="s">
        <v>80</v>
      </c>
      <c r="C32" s="76" t="s">
        <v>81</v>
      </c>
      <c r="D32" s="32">
        <v>202531080303</v>
      </c>
      <c r="E32" s="76" t="s">
        <v>90</v>
      </c>
      <c r="F32" s="77" t="s">
        <v>91</v>
      </c>
      <c r="G32" s="34">
        <f>VLOOKUP(E32,[1]Sheet1!$D:$N,11,FALSE)</f>
        <v>36.5555555555556</v>
      </c>
      <c r="H32" s="35">
        <f>F32*0.5+G32*0.5</f>
        <v>54.2127777777778</v>
      </c>
      <c r="I32" s="29">
        <v>5</v>
      </c>
      <c r="J32" s="62" t="s">
        <v>24</v>
      </c>
      <c r="K32" s="69"/>
    </row>
    <row r="33" ht="40" customHeight="1" spans="1:11">
      <c r="A33" s="29">
        <v>31</v>
      </c>
      <c r="B33" s="91" t="s">
        <v>80</v>
      </c>
      <c r="C33" s="76" t="s">
        <v>81</v>
      </c>
      <c r="D33" s="32">
        <v>202531080301</v>
      </c>
      <c r="E33" s="76" t="s">
        <v>92</v>
      </c>
      <c r="F33" s="77" t="s">
        <v>21</v>
      </c>
      <c r="G33" s="34">
        <f>VLOOKUP(E33,[1]Sheet1!$D:$N,11,FALSE)</f>
        <v>34.2222222222222</v>
      </c>
      <c r="H33" s="35">
        <f>F33*0.5+G33*0.5</f>
        <v>53.5911111111111</v>
      </c>
      <c r="I33" s="29">
        <v>6</v>
      </c>
      <c r="J33" s="62" t="s">
        <v>24</v>
      </c>
      <c r="K33" s="73"/>
    </row>
  </sheetData>
  <mergeCells count="1">
    <mergeCell ref="A1:K1"/>
  </mergeCells>
  <pageMargins left="0.75" right="0.75" top="1" bottom="1" header="0.5" footer="0.5"/>
  <pageSetup paperSize="9" scale="6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file:///Y:\7、办公室相关\人事\5、招聘\2025年\2025年第一次公开招聘（16人）--2025.01.15发布\7.总成绩挂网\面试分数计算表.xlsx" FileId="381294847163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湛开水务</dc:creator>
  <cp:lastModifiedBy>QI</cp:lastModifiedBy>
  <dcterms:created xsi:type="dcterms:W3CDTF">2025-03-23T03:09:00Z</dcterms:created>
  <dcterms:modified xsi:type="dcterms:W3CDTF">2025-03-27T01:36:04Z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9BF8DB549DA148EA9F53D26D1F81D3E1_11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